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819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<sst xmlns="http://schemas.openxmlformats.org/spreadsheetml/2006/main" count="78" uniqueCount="60">
  <si>
    <t>KHO BẠC NHÀ NƯỚC</t>
  </si>
  <si>
    <t>BÁO CÁO TÌNH HÌNH THỰC HIỆN KẾ HOẠCH</t>
  </si>
  <si>
    <t>STT</t>
  </si>
  <si>
    <t>Nguồn vốn</t>
  </si>
  <si>
    <t>A</t>
  </si>
  <si>
    <t>I</t>
  </si>
  <si>
    <t>Dự án do Trung ương quản lí</t>
  </si>
  <si>
    <t>II</t>
  </si>
  <si>
    <t>Dự án do tỉnh quản lí</t>
  </si>
  <si>
    <t xml:space="preserve">Nguồn vốn XDCB </t>
  </si>
  <si>
    <t>Nguồn vốn XDCB tập trung (chuyển nguồn)</t>
  </si>
  <si>
    <t>Nguồn vốn TPCP</t>
  </si>
  <si>
    <t>B</t>
  </si>
  <si>
    <t>Vốn XDCB tập trung</t>
  </si>
  <si>
    <t>Trong nước</t>
  </si>
  <si>
    <t>Ngoài nước</t>
  </si>
  <si>
    <t xml:space="preserve">Vốn đầu tư XDCB </t>
  </si>
  <si>
    <t xml:space="preserve">Nguồn vốn XDCB tập trung </t>
  </si>
  <si>
    <t>Nguồn vốn hỗ trợ có mục tiêu của Chính Phủ</t>
  </si>
  <si>
    <t>Vốn Chương trình mục tiêu</t>
  </si>
  <si>
    <t>Nguồn vốn CTMT XDCB</t>
  </si>
  <si>
    <t xml:space="preserve">Nguồn vốn Trái phiếu Chính phủ </t>
  </si>
  <si>
    <t xml:space="preserve">  KBNN HƯNG YÊN</t>
  </si>
  <si>
    <t>Nguồn xổ số kiến thiết (ĐTPT)</t>
  </si>
  <si>
    <t>Kế hoạch vốn còn lại</t>
  </si>
  <si>
    <t>Nguồn vốn hỗ trợ có mục tiêu của Chính phủ</t>
  </si>
  <si>
    <t xml:space="preserve">Ngân sách huyện </t>
  </si>
  <si>
    <t xml:space="preserve">Ngân sách xã </t>
  </si>
  <si>
    <t>Nguồn vốn từ thu tiền sử dụng đất</t>
  </si>
  <si>
    <t xml:space="preserve">Thuỷ lợi </t>
  </si>
  <si>
    <t>Nguồn vốn ODA cấp phát</t>
  </si>
  <si>
    <t>Nguồn vốn ODA vay lại</t>
  </si>
  <si>
    <t>Dự án địa phương quản lý</t>
  </si>
  <si>
    <t xml:space="preserve">Tỉ lệ </t>
  </si>
  <si>
    <t>Nguồn khác (BHXH)</t>
  </si>
  <si>
    <t>Vốn khác (BHXH)</t>
  </si>
  <si>
    <t xml:space="preserve">Kế hoạch vốn năm 2018  </t>
  </si>
  <si>
    <t>Kế hoạch vốn năm 2018</t>
  </si>
  <si>
    <t xml:space="preserve">Nguồn TPCP Giao thông </t>
  </si>
  <si>
    <t>Xây dựng nông thôn mới (Thời hạn 30/6/2018)</t>
  </si>
  <si>
    <t>Nguồn dự phòng</t>
  </si>
  <si>
    <t>Nguồn bội chi ngân sách</t>
  </si>
  <si>
    <t>Nguồn khác</t>
  </si>
  <si>
    <t>Nguồn vượt thu, dự phòng, kết dư</t>
  </si>
  <si>
    <t>Nguồn NS tỉnh hỗ trợ theo mục tiêu cụ thể</t>
  </si>
  <si>
    <t>Nguồn NS huyện hỗ trợ theo mục tiêu cụ thể</t>
  </si>
  <si>
    <t>Kế hoạch vốn năm 2017 kéo dài QT vào năm 2018</t>
  </si>
  <si>
    <t>Nguồn vốn khác</t>
  </si>
  <si>
    <t>Nguồn vốn từ thu tiền sử dụng đất tỉnh phân cấp</t>
  </si>
  <si>
    <t>Nguồn vốn từ thu tiền sử dụng đất xã bổ sung</t>
  </si>
  <si>
    <t xml:space="preserve">Nguồn vốn từ thu tiền sử dụng đất xã </t>
  </si>
  <si>
    <t>Nguồn NS tỉnh hỗ trợ xã</t>
  </si>
  <si>
    <t>Nguồn NS huyện hỗ trợ xã</t>
  </si>
  <si>
    <t>Đơn vị: Triệu đồng.</t>
  </si>
  <si>
    <t>Tổng cộng (A+B)</t>
  </si>
  <si>
    <t>Nguồn vốn địa phương quản lý</t>
  </si>
  <si>
    <t>Số giải ngân đến hết ngày 13/12/2018</t>
  </si>
  <si>
    <t>Nguồn vốn nước ngoài (Cấp phát)</t>
  </si>
  <si>
    <t>Nguồn vốn nước ngoài ( Vay Lại)</t>
  </si>
  <si>
    <t>VỐN ĐẦU TƯ XÂY DỰNG CƠ BẢN NĂM 2018 ĐẾN NGÀY 20/12/2018</t>
  </si>
</sst>
</file>

<file path=xl/styles.xml><?xml version="1.0" encoding="utf-8"?>
<styleSheet xmlns="http://schemas.openxmlformats.org/spreadsheetml/2006/main">
  <numFmts count="1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##\ ###\ ###"/>
    <numFmt numFmtId="165" formatCode="0.0"/>
    <numFmt numFmtId="166" formatCode="0.0%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3"/>
      <color indexed="8"/>
      <name val="Arial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Arial"/>
      <family val="2"/>
    </font>
    <font>
      <i/>
      <sz val="13"/>
      <color indexed="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b/>
      <sz val="13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11"/>
      <color theme="1"/>
      <name val="Cambria"/>
      <family val="1"/>
    </font>
    <font>
      <sz val="12"/>
      <color theme="1"/>
      <name val="Calibri"/>
      <family val="2"/>
    </font>
    <font>
      <sz val="13"/>
      <name val="Calibri"/>
      <family val="2"/>
    </font>
    <font>
      <i/>
      <sz val="13"/>
      <name val="Calibri"/>
      <family val="2"/>
    </font>
    <font>
      <sz val="13"/>
      <name val="Cambria"/>
      <family val="1"/>
    </font>
    <font>
      <sz val="12"/>
      <name val="Cambria"/>
      <family val="1"/>
    </font>
    <font>
      <b/>
      <sz val="13"/>
      <color theme="1"/>
      <name val="Cambria"/>
      <family val="1"/>
    </font>
    <font>
      <b/>
      <sz val="13"/>
      <color theme="1"/>
      <name val="Calibri"/>
      <family val="2"/>
    </font>
    <font>
      <i/>
      <sz val="13"/>
      <color theme="1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3" borderId="0" xfId="55" applyFont="1" applyFill="1" applyBorder="1">
      <alignment/>
      <protection/>
    </xf>
    <xf numFmtId="164" fontId="56" fillId="33" borderId="0" xfId="55" applyNumberFormat="1" applyFont="1" applyFill="1" applyBorder="1" applyAlignment="1">
      <alignment horizontal="right"/>
      <protection/>
    </xf>
    <xf numFmtId="164" fontId="57" fillId="0" borderId="0" xfId="55" applyNumberFormat="1" applyFont="1" applyBorder="1" applyAlignment="1">
      <alignment horizontal="right" wrapText="1"/>
      <protection/>
    </xf>
    <xf numFmtId="165" fontId="58" fillId="0" borderId="0" xfId="0" applyNumberFormat="1" applyFont="1" applyBorder="1" applyAlignment="1">
      <alignment/>
    </xf>
    <xf numFmtId="0" fontId="59" fillId="0" borderId="0" xfId="0" applyFont="1" applyAlignment="1">
      <alignment/>
    </xf>
    <xf numFmtId="0" fontId="51" fillId="0" borderId="0" xfId="0" applyFont="1" applyBorder="1" applyAlignment="1">
      <alignment/>
    </xf>
    <xf numFmtId="0" fontId="56" fillId="33" borderId="0" xfId="55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0" fillId="0" borderId="0" xfId="0" applyFont="1" applyBorder="1" applyAlignment="1">
      <alignment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15" fillId="33" borderId="10" xfId="55" applyFont="1" applyFill="1" applyBorder="1" applyAlignment="1">
      <alignment horizontal="center"/>
      <protection/>
    </xf>
    <xf numFmtId="0" fontId="15" fillId="33" borderId="10" xfId="55" applyFont="1" applyFill="1" applyBorder="1" applyAlignment="1">
      <alignment/>
      <protection/>
    </xf>
    <xf numFmtId="164" fontId="15" fillId="33" borderId="10" xfId="55" applyNumberFormat="1" applyFont="1" applyFill="1" applyBorder="1" applyAlignment="1">
      <alignment horizontal="right"/>
      <protection/>
    </xf>
    <xf numFmtId="166" fontId="15" fillId="0" borderId="10" xfId="58" applyNumberFormat="1" applyFont="1" applyBorder="1" applyAlignment="1">
      <alignment/>
    </xf>
    <xf numFmtId="0" fontId="15" fillId="34" borderId="11" xfId="55" applyFont="1" applyFill="1" applyBorder="1" applyAlignment="1">
      <alignment horizontal="center"/>
      <protection/>
    </xf>
    <xf numFmtId="0" fontId="15" fillId="34" borderId="11" xfId="55" applyFont="1" applyFill="1" applyBorder="1" applyAlignment="1">
      <alignment/>
      <protection/>
    </xf>
    <xf numFmtId="164" fontId="15" fillId="34" borderId="11" xfId="55" applyNumberFormat="1" applyFont="1" applyFill="1" applyBorder="1" applyAlignment="1">
      <alignment horizontal="right"/>
      <protection/>
    </xf>
    <xf numFmtId="166" fontId="15" fillId="34" borderId="11" xfId="58" applyNumberFormat="1" applyFont="1" applyFill="1" applyBorder="1" applyAlignment="1">
      <alignment/>
    </xf>
    <xf numFmtId="0" fontId="15" fillId="33" borderId="11" xfId="55" applyFont="1" applyFill="1" applyBorder="1" applyAlignment="1">
      <alignment horizontal="center"/>
      <protection/>
    </xf>
    <xf numFmtId="0" fontId="15" fillId="33" borderId="11" xfId="55" applyFont="1" applyFill="1" applyBorder="1" applyAlignment="1">
      <alignment/>
      <protection/>
    </xf>
    <xf numFmtId="164" fontId="15" fillId="33" borderId="11" xfId="55" applyNumberFormat="1" applyFont="1" applyFill="1" applyBorder="1" applyAlignment="1">
      <alignment horizontal="right"/>
      <protection/>
    </xf>
    <xf numFmtId="166" fontId="15" fillId="0" borderId="11" xfId="58" applyNumberFormat="1" applyFont="1" applyBorder="1" applyAlignment="1">
      <alignment/>
    </xf>
    <xf numFmtId="0" fontId="16" fillId="33" borderId="11" xfId="55" applyFont="1" applyFill="1" applyBorder="1" applyAlignment="1">
      <alignment horizontal="center"/>
      <protection/>
    </xf>
    <xf numFmtId="0" fontId="16" fillId="33" borderId="11" xfId="55" applyFont="1" applyFill="1" applyBorder="1" applyAlignment="1">
      <alignment/>
      <protection/>
    </xf>
    <xf numFmtId="164" fontId="16" fillId="33" borderId="11" xfId="55" applyNumberFormat="1" applyFont="1" applyFill="1" applyBorder="1" applyAlignment="1">
      <alignment horizontal="right"/>
      <protection/>
    </xf>
    <xf numFmtId="166" fontId="16" fillId="0" borderId="11" xfId="58" applyNumberFormat="1" applyFont="1" applyBorder="1" applyAlignment="1">
      <alignment/>
    </xf>
    <xf numFmtId="0" fontId="5" fillId="33" borderId="11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/>
      <protection/>
    </xf>
    <xf numFmtId="164" fontId="5" fillId="33" borderId="11" xfId="55" applyNumberFormat="1" applyFont="1" applyFill="1" applyBorder="1" applyAlignment="1">
      <alignment horizontal="right"/>
      <protection/>
    </xf>
    <xf numFmtId="164" fontId="3" fillId="0" borderId="11" xfId="55" applyNumberFormat="1" applyFont="1" applyBorder="1" applyAlignment="1">
      <alignment horizontal="right" wrapText="1"/>
      <protection/>
    </xf>
    <xf numFmtId="166" fontId="5" fillId="0" borderId="11" xfId="58" applyNumberFormat="1" applyFont="1" applyBorder="1" applyAlignment="1">
      <alignment/>
    </xf>
    <xf numFmtId="0" fontId="16" fillId="33" borderId="11" xfId="55" applyFont="1" applyFill="1" applyBorder="1" applyAlignment="1">
      <alignment wrapText="1"/>
      <protection/>
    </xf>
    <xf numFmtId="0" fontId="15" fillId="34" borderId="11" xfId="55" applyFont="1" applyFill="1" applyBorder="1" applyAlignment="1">
      <alignment wrapText="1"/>
      <protection/>
    </xf>
    <xf numFmtId="166" fontId="15" fillId="33" borderId="11" xfId="58" applyNumberFormat="1" applyFont="1" applyFill="1" applyBorder="1" applyAlignment="1">
      <alignment/>
    </xf>
    <xf numFmtId="0" fontId="15" fillId="33" borderId="12" xfId="55" applyFont="1" applyFill="1" applyBorder="1" applyAlignment="1">
      <alignment horizontal="center"/>
      <protection/>
    </xf>
    <xf numFmtId="164" fontId="5" fillId="33" borderId="12" xfId="55" applyNumberFormat="1" applyFont="1" applyFill="1" applyBorder="1" applyAlignment="1">
      <alignment horizontal="right"/>
      <protection/>
    </xf>
    <xf numFmtId="166" fontId="5" fillId="33" borderId="11" xfId="58" applyNumberFormat="1" applyFont="1" applyFill="1" applyBorder="1" applyAlignment="1">
      <alignment/>
    </xf>
    <xf numFmtId="0" fontId="5" fillId="33" borderId="12" xfId="55" applyFont="1" applyFill="1" applyBorder="1" applyAlignment="1">
      <alignment horizontal="center"/>
      <protection/>
    </xf>
    <xf numFmtId="0" fontId="5" fillId="33" borderId="12" xfId="55" applyFont="1" applyFill="1" applyBorder="1" applyAlignment="1">
      <alignment/>
      <protection/>
    </xf>
    <xf numFmtId="0" fontId="5" fillId="33" borderId="11" xfId="55" applyFont="1" applyFill="1" applyBorder="1" applyAlignment="1">
      <alignment wrapText="1"/>
      <protection/>
    </xf>
    <xf numFmtId="0" fontId="5" fillId="33" borderId="13" xfId="55" applyFont="1" applyFill="1" applyBorder="1" applyAlignment="1">
      <alignment horizontal="center"/>
      <protection/>
    </xf>
    <xf numFmtId="0" fontId="5" fillId="33" borderId="13" xfId="55" applyFont="1" applyFill="1" applyBorder="1" applyAlignment="1">
      <alignment/>
      <protection/>
    </xf>
    <xf numFmtId="164" fontId="5" fillId="33" borderId="13" xfId="55" applyNumberFormat="1" applyFont="1" applyFill="1" applyBorder="1" applyAlignment="1">
      <alignment horizontal="right"/>
      <protection/>
    </xf>
    <xf numFmtId="0" fontId="5" fillId="33" borderId="14" xfId="55" applyFont="1" applyFill="1" applyBorder="1" applyAlignment="1">
      <alignment horizontal="center"/>
      <protection/>
    </xf>
    <xf numFmtId="0" fontId="5" fillId="33" borderId="14" xfId="55" applyFont="1" applyFill="1" applyBorder="1" applyAlignment="1">
      <alignment/>
      <protection/>
    </xf>
    <xf numFmtId="164" fontId="5" fillId="33" borderId="14" xfId="55" applyNumberFormat="1" applyFont="1" applyFill="1" applyBorder="1" applyAlignment="1">
      <alignment horizontal="right"/>
      <protection/>
    </xf>
    <xf numFmtId="166" fontId="5" fillId="0" borderId="14" xfId="58" applyNumberFormat="1" applyFont="1" applyBorder="1" applyAlignment="1">
      <alignment/>
    </xf>
    <xf numFmtId="0" fontId="17" fillId="0" borderId="0" xfId="55" applyFont="1">
      <alignment/>
      <protection/>
    </xf>
    <xf numFmtId="0" fontId="61" fillId="0" borderId="0" xfId="0" applyFont="1" applyAlignment="1">
      <alignment/>
    </xf>
    <xf numFmtId="0" fontId="15" fillId="34" borderId="11" xfId="55" applyFont="1" applyFill="1" applyBorder="1" applyAlignment="1">
      <alignment horizontal="center" vertical="center"/>
      <protection/>
    </xf>
    <xf numFmtId="0" fontId="13" fillId="0" borderId="0" xfId="55" applyFont="1" applyAlignment="1">
      <alignment horizontal="center" wrapText="1"/>
      <protection/>
    </xf>
    <xf numFmtId="0" fontId="13" fillId="0" borderId="0" xfId="55" applyFont="1" applyAlignment="1">
      <alignment horizontal="center"/>
      <protection/>
    </xf>
    <xf numFmtId="164" fontId="15" fillId="34" borderId="11" xfId="55" applyNumberFormat="1" applyFont="1" applyFill="1" applyBorder="1" applyAlignment="1">
      <alignment horizontal="right" vertical="center"/>
      <protection/>
    </xf>
    <xf numFmtId="166" fontId="15" fillId="34" borderId="11" xfId="58" applyNumberFormat="1" applyFont="1" applyFill="1" applyBorder="1" applyAlignment="1">
      <alignment vertical="center"/>
    </xf>
    <xf numFmtId="164" fontId="18" fillId="0" borderId="11" xfId="55" applyNumberFormat="1" applyFont="1" applyBorder="1" applyAlignment="1">
      <alignment horizontal="right" wrapText="1"/>
      <protection/>
    </xf>
    <xf numFmtId="0" fontId="15" fillId="33" borderId="12" xfId="55" applyFont="1" applyFill="1" applyBorder="1" applyAlignment="1">
      <alignment/>
      <protection/>
    </xf>
    <xf numFmtId="164" fontId="15" fillId="33" borderId="12" xfId="55" applyNumberFormat="1" applyFont="1" applyFill="1" applyBorder="1" applyAlignment="1">
      <alignment horizontal="right"/>
      <protection/>
    </xf>
    <xf numFmtId="164" fontId="3" fillId="0" borderId="14" xfId="55" applyNumberFormat="1" applyFont="1" applyBorder="1" applyAlignment="1">
      <alignment horizontal="right" wrapText="1"/>
      <protection/>
    </xf>
    <xf numFmtId="0" fontId="3" fillId="0" borderId="0" xfId="55" applyFont="1" applyAlignment="1">
      <alignment/>
      <protection/>
    </xf>
    <xf numFmtId="0" fontId="14" fillId="0" borderId="0" xfId="55" applyFont="1" applyAlignment="1">
      <alignment/>
      <protection/>
    </xf>
    <xf numFmtId="0" fontId="14" fillId="0" borderId="15" xfId="55" applyFont="1" applyBorder="1" applyAlignment="1">
      <alignment horizontal="center" vertical="center" wrapText="1"/>
      <protection/>
    </xf>
    <xf numFmtId="0" fontId="14" fillId="0" borderId="16" xfId="55" applyFont="1" applyBorder="1" applyAlignment="1">
      <alignment horizontal="center" vertical="center" wrapText="1"/>
      <protection/>
    </xf>
    <xf numFmtId="0" fontId="13" fillId="0" borderId="0" xfId="55" applyFont="1" applyAlignment="1">
      <alignment horizontal="center"/>
      <protection/>
    </xf>
    <xf numFmtId="0" fontId="13" fillId="0" borderId="0" xfId="55" applyFont="1" applyAlignment="1">
      <alignment horizontal="center" wrapText="1"/>
      <protection/>
    </xf>
    <xf numFmtId="0" fontId="14" fillId="0" borderId="15" xfId="55" applyFont="1" applyBorder="1" applyAlignment="1">
      <alignment horizontal="center" vertical="center"/>
      <protection/>
    </xf>
    <xf numFmtId="0" fontId="14" fillId="0" borderId="16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40">
      <selection activeCell="G42" sqref="G42"/>
    </sheetView>
  </sheetViews>
  <sheetFormatPr defaultColWidth="9.140625" defaultRowHeight="15"/>
  <cols>
    <col min="1" max="1" width="5.00390625" style="13" customWidth="1"/>
    <col min="2" max="2" width="40.7109375" style="0" customWidth="1"/>
    <col min="3" max="3" width="11.421875" style="0" customWidth="1"/>
    <col min="4" max="4" width="12.421875" style="0" customWidth="1"/>
    <col min="5" max="5" width="10.7109375" style="0" customWidth="1"/>
    <col min="6" max="6" width="8.8515625" style="2" customWidth="1"/>
  </cols>
  <sheetData>
    <row r="1" spans="1:5" s="55" customFormat="1" ht="15.75">
      <c r="A1" s="65" t="s">
        <v>0</v>
      </c>
      <c r="B1" s="65"/>
      <c r="C1" s="54"/>
      <c r="D1" s="54"/>
      <c r="E1" s="54"/>
    </row>
    <row r="2" spans="1:5" s="55" customFormat="1" ht="15.75">
      <c r="A2" s="66" t="s">
        <v>22</v>
      </c>
      <c r="B2" s="66"/>
      <c r="C2" s="16"/>
      <c r="D2" s="16"/>
      <c r="E2" s="16"/>
    </row>
    <row r="3" spans="1:6" ht="30.75" customHeight="1">
      <c r="A3" s="69" t="s">
        <v>1</v>
      </c>
      <c r="B3" s="69"/>
      <c r="C3" s="69"/>
      <c r="D3" s="69"/>
      <c r="E3" s="69"/>
      <c r="F3" s="69"/>
    </row>
    <row r="4" spans="1:6" ht="23.25" customHeight="1">
      <c r="A4" s="70" t="s">
        <v>59</v>
      </c>
      <c r="B4" s="69"/>
      <c r="C4" s="69"/>
      <c r="D4" s="69"/>
      <c r="E4" s="69"/>
      <c r="F4" s="69"/>
    </row>
    <row r="5" spans="1:6" ht="23.25" customHeight="1">
      <c r="A5" s="57"/>
      <c r="B5" s="58"/>
      <c r="C5" s="58"/>
      <c r="D5" s="58"/>
      <c r="E5" s="58"/>
      <c r="F5" s="58"/>
    </row>
    <row r="6" spans="1:6" ht="18.75" customHeight="1">
      <c r="A6" s="15"/>
      <c r="B6" s="16"/>
      <c r="C6" s="16"/>
      <c r="D6" s="73" t="s">
        <v>53</v>
      </c>
      <c r="E6" s="73"/>
      <c r="F6" s="73"/>
    </row>
    <row r="7" spans="1:6" s="3" customFormat="1" ht="31.5" customHeight="1">
      <c r="A7" s="71" t="s">
        <v>2</v>
      </c>
      <c r="B7" s="71" t="s">
        <v>3</v>
      </c>
      <c r="C7" s="67" t="s">
        <v>36</v>
      </c>
      <c r="D7" s="67" t="s">
        <v>56</v>
      </c>
      <c r="E7" s="67" t="s">
        <v>24</v>
      </c>
      <c r="F7" s="67" t="s">
        <v>33</v>
      </c>
    </row>
    <row r="8" spans="1:6" s="3" customFormat="1" ht="31.5" customHeight="1">
      <c r="A8" s="72"/>
      <c r="B8" s="72"/>
      <c r="C8" s="68"/>
      <c r="D8" s="68"/>
      <c r="E8" s="68"/>
      <c r="F8" s="68"/>
    </row>
    <row r="9" spans="1:6" s="1" customFormat="1" ht="19.5" customHeight="1">
      <c r="A9" s="17"/>
      <c r="B9" s="18" t="s">
        <v>54</v>
      </c>
      <c r="C9" s="19">
        <f>C10+C43</f>
        <v>4142464</v>
      </c>
      <c r="D9" s="19">
        <f>D10+D43</f>
        <v>2850234</v>
      </c>
      <c r="E9" s="19">
        <f>E10+E43</f>
        <v>1292230</v>
      </c>
      <c r="F9" s="20">
        <f>D9/C9</f>
        <v>0.6880528110805549</v>
      </c>
    </row>
    <row r="10" spans="1:6" s="1" customFormat="1" ht="19.5" customHeight="1">
      <c r="A10" s="21" t="s">
        <v>4</v>
      </c>
      <c r="B10" s="22" t="s">
        <v>37</v>
      </c>
      <c r="C10" s="23">
        <f>C11+C16</f>
        <v>3530443</v>
      </c>
      <c r="D10" s="23">
        <f>D11+D16</f>
        <v>2422740</v>
      </c>
      <c r="E10" s="23">
        <f>E11+E16</f>
        <v>1107703</v>
      </c>
      <c r="F10" s="24">
        <f>D10/C10</f>
        <v>0.6862424913813933</v>
      </c>
    </row>
    <row r="11" spans="1:6" s="1" customFormat="1" ht="19.5" customHeight="1">
      <c r="A11" s="25" t="s">
        <v>5</v>
      </c>
      <c r="B11" s="26" t="s">
        <v>6</v>
      </c>
      <c r="C11" s="27">
        <f>C12+C15</f>
        <v>102164</v>
      </c>
      <c r="D11" s="27">
        <f>D12+D15</f>
        <v>90081</v>
      </c>
      <c r="E11" s="27">
        <f>E12+E15</f>
        <v>12083</v>
      </c>
      <c r="F11" s="28">
        <f aca="true" t="shared" si="0" ref="F11:F69">D11/C11</f>
        <v>0.8817293762969344</v>
      </c>
    </row>
    <row r="12" spans="1:6" s="1" customFormat="1" ht="19.5" customHeight="1">
      <c r="A12" s="29">
        <v>1</v>
      </c>
      <c r="B12" s="30" t="s">
        <v>13</v>
      </c>
      <c r="C12" s="31">
        <f>C13+C14</f>
        <v>99374</v>
      </c>
      <c r="D12" s="31">
        <f>D13+D14</f>
        <v>88231</v>
      </c>
      <c r="E12" s="31">
        <f>E13+E14</f>
        <v>11143</v>
      </c>
      <c r="F12" s="32">
        <f t="shared" si="0"/>
        <v>0.8878680540181536</v>
      </c>
    </row>
    <row r="13" spans="1:6" s="1" customFormat="1" ht="19.5" customHeight="1">
      <c r="A13" s="33"/>
      <c r="B13" s="34" t="s">
        <v>14</v>
      </c>
      <c r="C13" s="35">
        <v>99374</v>
      </c>
      <c r="D13" s="35">
        <v>88231</v>
      </c>
      <c r="E13" s="36">
        <f>C13-D13</f>
        <v>11143</v>
      </c>
      <c r="F13" s="37">
        <f t="shared" si="0"/>
        <v>0.8878680540181536</v>
      </c>
    </row>
    <row r="14" spans="1:6" s="1" customFormat="1" ht="19.5" customHeight="1">
      <c r="A14" s="33"/>
      <c r="B14" s="34" t="s">
        <v>15</v>
      </c>
      <c r="C14" s="35"/>
      <c r="D14" s="35"/>
      <c r="E14" s="36">
        <f>C14-D14</f>
        <v>0</v>
      </c>
      <c r="F14" s="37"/>
    </row>
    <row r="15" spans="1:6" s="1" customFormat="1" ht="19.5" customHeight="1">
      <c r="A15" s="29">
        <v>2</v>
      </c>
      <c r="B15" s="30" t="s">
        <v>35</v>
      </c>
      <c r="C15" s="31">
        <v>2790</v>
      </c>
      <c r="D15" s="31">
        <v>1850</v>
      </c>
      <c r="E15" s="61">
        <f>C15-D15</f>
        <v>940</v>
      </c>
      <c r="F15" s="32">
        <f t="shared" si="0"/>
        <v>0.6630824372759857</v>
      </c>
    </row>
    <row r="16" spans="1:6" s="1" customFormat="1" ht="19.5" customHeight="1">
      <c r="A16" s="25" t="s">
        <v>7</v>
      </c>
      <c r="B16" s="26" t="s">
        <v>32</v>
      </c>
      <c r="C16" s="27">
        <f>C17+C30+C36</f>
        <v>3428279</v>
      </c>
      <c r="D16" s="27">
        <f>D17+D30+D36</f>
        <v>2332659</v>
      </c>
      <c r="E16" s="27">
        <f>E17+E30+E36</f>
        <v>1095620</v>
      </c>
      <c r="F16" s="28">
        <f t="shared" si="0"/>
        <v>0.6804169088921876</v>
      </c>
    </row>
    <row r="17" spans="1:6" s="1" customFormat="1" ht="19.5" customHeight="1">
      <c r="A17" s="25">
        <v>1</v>
      </c>
      <c r="B17" s="26" t="s">
        <v>8</v>
      </c>
      <c r="C17" s="27">
        <f>C18+C26+C28</f>
        <v>1650422</v>
      </c>
      <c r="D17" s="27">
        <f>D18+D26+D28</f>
        <v>946086</v>
      </c>
      <c r="E17" s="27">
        <f>E18+E26+E28</f>
        <v>704336</v>
      </c>
      <c r="F17" s="28">
        <f t="shared" si="0"/>
        <v>0.5732388443682889</v>
      </c>
    </row>
    <row r="18" spans="1:6" s="1" customFormat="1" ht="19.5" customHeight="1">
      <c r="A18" s="29">
        <v>1.1</v>
      </c>
      <c r="B18" s="38" t="s">
        <v>16</v>
      </c>
      <c r="C18" s="31">
        <f>SUM(C19:C25)</f>
        <v>1250422</v>
      </c>
      <c r="D18" s="31">
        <f>SUM(D19:D25)</f>
        <v>866103</v>
      </c>
      <c r="E18" s="31">
        <f>SUM(E19:E25)</f>
        <v>384319</v>
      </c>
      <c r="F18" s="32">
        <f t="shared" si="0"/>
        <v>0.6926485618455209</v>
      </c>
    </row>
    <row r="19" spans="1:6" s="1" customFormat="1" ht="19.5" customHeight="1">
      <c r="A19" s="33"/>
      <c r="B19" s="34" t="s">
        <v>17</v>
      </c>
      <c r="C19" s="35">
        <v>496800</v>
      </c>
      <c r="D19" s="35">
        <v>441219</v>
      </c>
      <c r="E19" s="36">
        <f>C19-D19</f>
        <v>55581</v>
      </c>
      <c r="F19" s="37">
        <f t="shared" si="0"/>
        <v>0.8881219806763285</v>
      </c>
    </row>
    <row r="20" spans="1:6" s="1" customFormat="1" ht="19.5" customHeight="1">
      <c r="A20" s="33"/>
      <c r="B20" s="34" t="s">
        <v>28</v>
      </c>
      <c r="C20" s="35">
        <v>162657</v>
      </c>
      <c r="D20" s="35">
        <v>135390</v>
      </c>
      <c r="E20" s="36">
        <f aca="true" t="shared" si="1" ref="E20:E25">C20-D20</f>
        <v>27267</v>
      </c>
      <c r="F20" s="37">
        <f t="shared" si="0"/>
        <v>0.8323650380862797</v>
      </c>
    </row>
    <row r="21" spans="1:6" s="1" customFormat="1" ht="19.5" customHeight="1">
      <c r="A21" s="33"/>
      <c r="B21" s="34" t="s">
        <v>18</v>
      </c>
      <c r="C21" s="35">
        <v>142000</v>
      </c>
      <c r="D21" s="35">
        <v>126116</v>
      </c>
      <c r="E21" s="36">
        <f t="shared" si="1"/>
        <v>15884</v>
      </c>
      <c r="F21" s="37">
        <f t="shared" si="0"/>
        <v>0.8881408450704226</v>
      </c>
    </row>
    <row r="22" spans="1:6" s="1" customFormat="1" ht="19.5" customHeight="1">
      <c r="A22" s="33"/>
      <c r="B22" s="34" t="s">
        <v>23</v>
      </c>
      <c r="C22" s="35">
        <v>15000</v>
      </c>
      <c r="D22" s="35">
        <v>8483</v>
      </c>
      <c r="E22" s="36">
        <f t="shared" si="1"/>
        <v>6517</v>
      </c>
      <c r="F22" s="37">
        <f t="shared" si="0"/>
        <v>0.5655333333333333</v>
      </c>
    </row>
    <row r="23" spans="1:6" s="1" customFormat="1" ht="19.5" customHeight="1">
      <c r="A23" s="33"/>
      <c r="B23" s="34" t="s">
        <v>57</v>
      </c>
      <c r="C23" s="35">
        <v>374051</v>
      </c>
      <c r="D23" s="35">
        <v>150773</v>
      </c>
      <c r="E23" s="36">
        <f t="shared" si="1"/>
        <v>223278</v>
      </c>
      <c r="F23" s="37">
        <f t="shared" si="0"/>
        <v>0.40308139799118303</v>
      </c>
    </row>
    <row r="24" spans="1:6" s="1" customFormat="1" ht="19.5" customHeight="1">
      <c r="A24" s="33"/>
      <c r="B24" s="34" t="s">
        <v>58</v>
      </c>
      <c r="C24" s="35">
        <v>59600</v>
      </c>
      <c r="D24" s="35">
        <v>3905</v>
      </c>
      <c r="E24" s="36">
        <f t="shared" si="1"/>
        <v>55695</v>
      </c>
      <c r="F24" s="37">
        <f t="shared" si="0"/>
        <v>0.06552013422818792</v>
      </c>
    </row>
    <row r="25" spans="1:6" s="1" customFormat="1" ht="19.5" customHeight="1">
      <c r="A25" s="33"/>
      <c r="B25" s="34" t="s">
        <v>47</v>
      </c>
      <c r="C25" s="35">
        <v>314</v>
      </c>
      <c r="D25" s="35">
        <v>217</v>
      </c>
      <c r="E25" s="36">
        <f t="shared" si="1"/>
        <v>97</v>
      </c>
      <c r="F25" s="37">
        <f t="shared" si="0"/>
        <v>0.6910828025477707</v>
      </c>
    </row>
    <row r="26" spans="1:6" s="1" customFormat="1" ht="19.5" customHeight="1">
      <c r="A26" s="29">
        <v>1.2</v>
      </c>
      <c r="B26" s="30" t="s">
        <v>19</v>
      </c>
      <c r="C26" s="31">
        <f>C27</f>
        <v>80000</v>
      </c>
      <c r="D26" s="31">
        <f>D27</f>
        <v>79983</v>
      </c>
      <c r="E26" s="31">
        <f>E27</f>
        <v>17</v>
      </c>
      <c r="F26" s="32">
        <f t="shared" si="0"/>
        <v>0.9997875</v>
      </c>
    </row>
    <row r="27" spans="1:6" s="1" customFormat="1" ht="19.5" customHeight="1">
      <c r="A27" s="33"/>
      <c r="B27" s="34" t="s">
        <v>20</v>
      </c>
      <c r="C27" s="35">
        <v>80000</v>
      </c>
      <c r="D27" s="35">
        <v>79983</v>
      </c>
      <c r="E27" s="36">
        <f>C27-D27</f>
        <v>17</v>
      </c>
      <c r="F27" s="37">
        <f t="shared" si="0"/>
        <v>0.9997875</v>
      </c>
    </row>
    <row r="28" spans="1:6" s="1" customFormat="1" ht="19.5" customHeight="1">
      <c r="A28" s="29">
        <v>1.3</v>
      </c>
      <c r="B28" s="30" t="s">
        <v>21</v>
      </c>
      <c r="C28" s="31">
        <f>C29</f>
        <v>320000</v>
      </c>
      <c r="D28" s="31">
        <f>D29</f>
        <v>0</v>
      </c>
      <c r="E28" s="31">
        <f>E29</f>
        <v>320000</v>
      </c>
      <c r="F28" s="28">
        <f t="shared" si="0"/>
        <v>0</v>
      </c>
    </row>
    <row r="29" spans="1:6" s="1" customFormat="1" ht="24" customHeight="1">
      <c r="A29" s="33"/>
      <c r="B29" s="34" t="s">
        <v>38</v>
      </c>
      <c r="C29" s="35">
        <v>320000</v>
      </c>
      <c r="D29" s="35"/>
      <c r="E29" s="36">
        <f>C29-D29</f>
        <v>320000</v>
      </c>
      <c r="F29" s="37">
        <f t="shared" si="0"/>
        <v>0</v>
      </c>
    </row>
    <row r="30" spans="1:6" s="1" customFormat="1" ht="19.5" customHeight="1">
      <c r="A30" s="25">
        <v>2</v>
      </c>
      <c r="B30" s="26" t="s">
        <v>26</v>
      </c>
      <c r="C30" s="27">
        <f>SUM(C31:C35)</f>
        <v>781510</v>
      </c>
      <c r="D30" s="27">
        <f>SUM(D31:D35)</f>
        <v>526670</v>
      </c>
      <c r="E30" s="27">
        <f>SUM(E31:E35)</f>
        <v>254840</v>
      </c>
      <c r="F30" s="28">
        <f t="shared" si="0"/>
        <v>0.673913321646556</v>
      </c>
    </row>
    <row r="31" spans="1:6" s="1" customFormat="1" ht="19.5" customHeight="1">
      <c r="A31" s="33">
        <v>2.1</v>
      </c>
      <c r="B31" s="34" t="s">
        <v>17</v>
      </c>
      <c r="C31" s="35">
        <v>125190</v>
      </c>
      <c r="D31" s="35">
        <v>105013</v>
      </c>
      <c r="E31" s="35">
        <f>C31-D31</f>
        <v>20177</v>
      </c>
      <c r="F31" s="37">
        <f t="shared" si="0"/>
        <v>0.8388289799504752</v>
      </c>
    </row>
    <row r="32" spans="1:6" s="1" customFormat="1" ht="19.5" customHeight="1">
      <c r="A32" s="33">
        <v>2.2</v>
      </c>
      <c r="B32" s="34" t="s">
        <v>28</v>
      </c>
      <c r="C32" s="35">
        <v>481800</v>
      </c>
      <c r="D32" s="35">
        <v>308893</v>
      </c>
      <c r="E32" s="35">
        <f>C32-D32</f>
        <v>172907</v>
      </c>
      <c r="F32" s="37">
        <f t="shared" si="0"/>
        <v>0.6411228725612287</v>
      </c>
    </row>
    <row r="33" spans="1:6" s="1" customFormat="1" ht="19.5" customHeight="1">
      <c r="A33" s="33">
        <v>2.3</v>
      </c>
      <c r="B33" s="34" t="s">
        <v>43</v>
      </c>
      <c r="C33" s="35">
        <v>51874</v>
      </c>
      <c r="D33" s="35">
        <v>18208</v>
      </c>
      <c r="E33" s="35">
        <f>C33-D33</f>
        <v>33666</v>
      </c>
      <c r="F33" s="37">
        <f t="shared" si="0"/>
        <v>0.3510043567104908</v>
      </c>
    </row>
    <row r="34" spans="1:6" s="1" customFormat="1" ht="19.5" customHeight="1">
      <c r="A34" s="33">
        <v>2.4</v>
      </c>
      <c r="B34" s="34" t="s">
        <v>44</v>
      </c>
      <c r="C34" s="35">
        <v>60495</v>
      </c>
      <c r="D34" s="35">
        <v>46593</v>
      </c>
      <c r="E34" s="35">
        <f>C34-D34</f>
        <v>13902</v>
      </c>
      <c r="F34" s="37">
        <f t="shared" si="0"/>
        <v>0.7701958839573518</v>
      </c>
    </row>
    <row r="35" spans="1:6" s="1" customFormat="1" ht="19.5" customHeight="1">
      <c r="A35" s="33">
        <v>2.5</v>
      </c>
      <c r="B35" s="34" t="s">
        <v>47</v>
      </c>
      <c r="C35" s="35">
        <v>62151</v>
      </c>
      <c r="D35" s="35">
        <v>47963</v>
      </c>
      <c r="E35" s="35">
        <f>C35-D35</f>
        <v>14188</v>
      </c>
      <c r="F35" s="37">
        <f t="shared" si="0"/>
        <v>0.7717172692313881</v>
      </c>
    </row>
    <row r="36" spans="1:6" s="1" customFormat="1" ht="19.5" customHeight="1">
      <c r="A36" s="25">
        <v>3</v>
      </c>
      <c r="B36" s="26" t="s">
        <v>27</v>
      </c>
      <c r="C36" s="27">
        <f>SUM(C37:C42)</f>
        <v>996347</v>
      </c>
      <c r="D36" s="27">
        <f>SUM(D37:D42)</f>
        <v>859903</v>
      </c>
      <c r="E36" s="27">
        <f>SUM(E37:E42)</f>
        <v>136444</v>
      </c>
      <c r="F36" s="28">
        <f t="shared" si="0"/>
        <v>0.8630557426278195</v>
      </c>
    </row>
    <row r="37" spans="1:6" s="1" customFormat="1" ht="19.5" customHeight="1">
      <c r="A37" s="33">
        <v>3.1</v>
      </c>
      <c r="B37" s="34" t="s">
        <v>48</v>
      </c>
      <c r="C37" s="35">
        <v>353200</v>
      </c>
      <c r="D37" s="35">
        <v>353200</v>
      </c>
      <c r="E37" s="35">
        <f>C37-D37</f>
        <v>0</v>
      </c>
      <c r="F37" s="37">
        <f t="shared" si="0"/>
        <v>1</v>
      </c>
    </row>
    <row r="38" spans="1:6" s="1" customFormat="1" ht="19.5" customHeight="1">
      <c r="A38" s="33">
        <v>3.2</v>
      </c>
      <c r="B38" s="34" t="s">
        <v>49</v>
      </c>
      <c r="C38" s="35">
        <v>412510</v>
      </c>
      <c r="D38" s="35">
        <v>307956</v>
      </c>
      <c r="E38" s="35">
        <f>C38-D38</f>
        <v>104554</v>
      </c>
      <c r="F38" s="37">
        <f t="shared" si="0"/>
        <v>0.7465419020144967</v>
      </c>
    </row>
    <row r="39" spans="1:6" s="1" customFormat="1" ht="19.5" customHeight="1">
      <c r="A39" s="33">
        <v>3.3</v>
      </c>
      <c r="B39" s="34" t="s">
        <v>43</v>
      </c>
      <c r="C39" s="35">
        <v>44032</v>
      </c>
      <c r="D39" s="35">
        <v>36826</v>
      </c>
      <c r="E39" s="35">
        <f>C39-D39</f>
        <v>7206</v>
      </c>
      <c r="F39" s="37">
        <f t="shared" si="0"/>
        <v>0.8363462936046512</v>
      </c>
    </row>
    <row r="40" spans="1:6" s="1" customFormat="1" ht="19.5" customHeight="1">
      <c r="A40" s="33">
        <v>3.4</v>
      </c>
      <c r="B40" s="34" t="s">
        <v>51</v>
      </c>
      <c r="C40" s="35">
        <v>12742</v>
      </c>
      <c r="D40" s="35">
        <v>12736</v>
      </c>
      <c r="E40" s="35">
        <f>C40-D40</f>
        <v>6</v>
      </c>
      <c r="F40" s="37">
        <f t="shared" si="0"/>
        <v>0.9995291163082719</v>
      </c>
    </row>
    <row r="41" spans="1:6" s="1" customFormat="1" ht="19.5" customHeight="1">
      <c r="A41" s="33">
        <v>3.5</v>
      </c>
      <c r="B41" s="34" t="s">
        <v>52</v>
      </c>
      <c r="C41" s="35">
        <v>114142</v>
      </c>
      <c r="D41" s="35">
        <v>94080</v>
      </c>
      <c r="E41" s="35">
        <f>C41-D41</f>
        <v>20062</v>
      </c>
      <c r="F41" s="37">
        <f t="shared" si="0"/>
        <v>0.8242364773702932</v>
      </c>
    </row>
    <row r="42" spans="1:6" s="1" customFormat="1" ht="19.5" customHeight="1">
      <c r="A42" s="33">
        <v>3.6</v>
      </c>
      <c r="B42" s="34" t="s">
        <v>47</v>
      </c>
      <c r="C42" s="35">
        <v>59721</v>
      </c>
      <c r="D42" s="35">
        <v>55105</v>
      </c>
      <c r="E42" s="35">
        <f>C42-D42</f>
        <v>4616</v>
      </c>
      <c r="F42" s="37">
        <f t="shared" si="0"/>
        <v>0.9227072554042967</v>
      </c>
    </row>
    <row r="43" spans="1:6" s="1" customFormat="1" ht="33.75" customHeight="1">
      <c r="A43" s="56" t="s">
        <v>12</v>
      </c>
      <c r="B43" s="39" t="s">
        <v>46</v>
      </c>
      <c r="C43" s="59">
        <f>C44+C47</f>
        <v>612021</v>
      </c>
      <c r="D43" s="59">
        <f>D44+D47</f>
        <v>427494</v>
      </c>
      <c r="E43" s="59">
        <f>E44+E47</f>
        <v>184527</v>
      </c>
      <c r="F43" s="60">
        <f t="shared" si="0"/>
        <v>0.6984956398554951</v>
      </c>
    </row>
    <row r="44" spans="1:6" s="1" customFormat="1" ht="19.5" customHeight="1">
      <c r="A44" s="25" t="s">
        <v>5</v>
      </c>
      <c r="B44" s="26" t="s">
        <v>6</v>
      </c>
      <c r="C44" s="27">
        <f>C45+C46</f>
        <v>17045</v>
      </c>
      <c r="D44" s="27">
        <f>D45+D46</f>
        <v>13478</v>
      </c>
      <c r="E44" s="27">
        <f>E45+E46</f>
        <v>3567</v>
      </c>
      <c r="F44" s="40">
        <f t="shared" si="0"/>
        <v>0.7907304194778527</v>
      </c>
    </row>
    <row r="45" spans="1:6" s="1" customFormat="1" ht="19.5" customHeight="1">
      <c r="A45" s="41">
        <v>1</v>
      </c>
      <c r="B45" s="34" t="s">
        <v>17</v>
      </c>
      <c r="C45" s="42">
        <v>13677</v>
      </c>
      <c r="D45" s="42">
        <v>11256</v>
      </c>
      <c r="E45" s="42">
        <f>C45-D45</f>
        <v>2421</v>
      </c>
      <c r="F45" s="43">
        <f t="shared" si="0"/>
        <v>0.8229874972581707</v>
      </c>
    </row>
    <row r="46" spans="1:6" s="1" customFormat="1" ht="19.5" customHeight="1">
      <c r="A46" s="44">
        <v>2</v>
      </c>
      <c r="B46" s="45" t="s">
        <v>34</v>
      </c>
      <c r="C46" s="42">
        <v>3368</v>
      </c>
      <c r="D46" s="42">
        <v>2222</v>
      </c>
      <c r="E46" s="42">
        <f>C46-D46</f>
        <v>1146</v>
      </c>
      <c r="F46" s="43">
        <f t="shared" si="0"/>
        <v>0.6597387173396675</v>
      </c>
    </row>
    <row r="47" spans="1:6" s="10" customFormat="1" ht="19.5" customHeight="1">
      <c r="A47" s="41" t="s">
        <v>7</v>
      </c>
      <c r="B47" s="62" t="s">
        <v>55</v>
      </c>
      <c r="C47" s="63">
        <f>C48+C61+C66</f>
        <v>594976</v>
      </c>
      <c r="D47" s="63">
        <f>D48+D61+D66</f>
        <v>414016</v>
      </c>
      <c r="E47" s="63">
        <f>E48+E61+E66</f>
        <v>180960</v>
      </c>
      <c r="F47" s="40">
        <f t="shared" si="0"/>
        <v>0.6958532781154197</v>
      </c>
    </row>
    <row r="48" spans="1:6" s="1" customFormat="1" ht="19.5" customHeight="1">
      <c r="A48" s="25">
        <v>1</v>
      </c>
      <c r="B48" s="26" t="s">
        <v>8</v>
      </c>
      <c r="C48" s="27">
        <f>C49+C58</f>
        <v>515798</v>
      </c>
      <c r="D48" s="27">
        <f>D49+D58</f>
        <v>367187</v>
      </c>
      <c r="E48" s="27">
        <f>E49+E58</f>
        <v>148611</v>
      </c>
      <c r="F48" s="28">
        <f t="shared" si="0"/>
        <v>0.711881395429994</v>
      </c>
    </row>
    <row r="49" spans="1:6" s="14" customFormat="1" ht="19.5" customHeight="1">
      <c r="A49" s="29">
        <v>1.1</v>
      </c>
      <c r="B49" s="30" t="s">
        <v>9</v>
      </c>
      <c r="C49" s="31">
        <f>SUM(C50:C57)</f>
        <v>130038</v>
      </c>
      <c r="D49" s="31">
        <f>SUM(D50:D57)</f>
        <v>98654</v>
      </c>
      <c r="E49" s="31">
        <f>SUM(E50:E57)</f>
        <v>31384</v>
      </c>
      <c r="F49" s="32">
        <f t="shared" si="0"/>
        <v>0.758655162337163</v>
      </c>
    </row>
    <row r="50" spans="1:6" s="11" customFormat="1" ht="19.5" customHeight="1">
      <c r="A50" s="33"/>
      <c r="B50" s="46" t="s">
        <v>10</v>
      </c>
      <c r="C50" s="35">
        <v>8590</v>
      </c>
      <c r="D50" s="35">
        <v>5764</v>
      </c>
      <c r="E50" s="36">
        <f>C50-D50</f>
        <v>2826</v>
      </c>
      <c r="F50" s="37">
        <f t="shared" si="0"/>
        <v>0.6710128055878929</v>
      </c>
    </row>
    <row r="51" spans="1:6" s="11" customFormat="1" ht="23.25" customHeight="1">
      <c r="A51" s="33"/>
      <c r="B51" s="34" t="s">
        <v>41</v>
      </c>
      <c r="C51" s="35">
        <v>12910</v>
      </c>
      <c r="D51" s="35">
        <v>12893</v>
      </c>
      <c r="E51" s="36">
        <f aca="true" t="shared" si="2" ref="E51:E60">C51-D51</f>
        <v>17</v>
      </c>
      <c r="F51" s="37">
        <f t="shared" si="0"/>
        <v>0.9986831913245546</v>
      </c>
    </row>
    <row r="52" spans="1:6" s="11" customFormat="1" ht="23.25" customHeight="1">
      <c r="A52" s="47"/>
      <c r="B52" s="48" t="s">
        <v>28</v>
      </c>
      <c r="C52" s="49">
        <v>834</v>
      </c>
      <c r="D52" s="49"/>
      <c r="E52" s="36">
        <f t="shared" si="2"/>
        <v>834</v>
      </c>
      <c r="F52" s="37">
        <f t="shared" si="0"/>
        <v>0</v>
      </c>
    </row>
    <row r="53" spans="1:6" s="1" customFormat="1" ht="19.5" customHeight="1">
      <c r="A53" s="33"/>
      <c r="B53" s="34" t="s">
        <v>30</v>
      </c>
      <c r="C53" s="35">
        <v>30399</v>
      </c>
      <c r="D53" s="35">
        <v>22094</v>
      </c>
      <c r="E53" s="36">
        <f t="shared" si="2"/>
        <v>8305</v>
      </c>
      <c r="F53" s="37">
        <f t="shared" si="0"/>
        <v>0.7268002236915688</v>
      </c>
    </row>
    <row r="54" spans="1:6" s="4" customFormat="1" ht="19.5" customHeight="1">
      <c r="A54" s="33"/>
      <c r="B54" s="34" t="s">
        <v>31</v>
      </c>
      <c r="C54" s="35">
        <v>13508</v>
      </c>
      <c r="D54" s="35">
        <v>11663</v>
      </c>
      <c r="E54" s="36">
        <f t="shared" si="2"/>
        <v>1845</v>
      </c>
      <c r="F54" s="37">
        <f t="shared" si="0"/>
        <v>0.8634142730233936</v>
      </c>
    </row>
    <row r="55" spans="1:6" s="4" customFormat="1" ht="19.5" customHeight="1">
      <c r="A55" s="33"/>
      <c r="B55" s="34" t="s">
        <v>25</v>
      </c>
      <c r="C55" s="35">
        <v>183</v>
      </c>
      <c r="D55" s="35">
        <v>183</v>
      </c>
      <c r="E55" s="36">
        <f t="shared" si="2"/>
        <v>0</v>
      </c>
      <c r="F55" s="37">
        <f t="shared" si="0"/>
        <v>1</v>
      </c>
    </row>
    <row r="56" spans="1:6" s="4" customFormat="1" ht="19.5" customHeight="1">
      <c r="A56" s="33"/>
      <c r="B56" s="34" t="s">
        <v>40</v>
      </c>
      <c r="C56" s="35">
        <v>42782</v>
      </c>
      <c r="D56" s="35">
        <v>31024</v>
      </c>
      <c r="E56" s="36">
        <f t="shared" si="2"/>
        <v>11758</v>
      </c>
      <c r="F56" s="37">
        <f t="shared" si="0"/>
        <v>0.7251647889299238</v>
      </c>
    </row>
    <row r="57" spans="1:6" s="4" customFormat="1" ht="19.5" customHeight="1">
      <c r="A57" s="33"/>
      <c r="B57" s="34" t="s">
        <v>42</v>
      </c>
      <c r="C57" s="35">
        <v>20832</v>
      </c>
      <c r="D57" s="35">
        <v>15033</v>
      </c>
      <c r="E57" s="36">
        <f t="shared" si="2"/>
        <v>5799</v>
      </c>
      <c r="F57" s="37">
        <f t="shared" si="0"/>
        <v>0.7216301843317973</v>
      </c>
    </row>
    <row r="58" spans="1:6" s="5" customFormat="1" ht="19.5" customHeight="1">
      <c r="A58" s="29">
        <v>1.2</v>
      </c>
      <c r="B58" s="30" t="s">
        <v>11</v>
      </c>
      <c r="C58" s="31">
        <f>C59+C60</f>
        <v>385760</v>
      </c>
      <c r="D58" s="31">
        <f>D59+D60</f>
        <v>268533</v>
      </c>
      <c r="E58" s="31">
        <f>E59+E60</f>
        <v>117227</v>
      </c>
      <c r="F58" s="32">
        <f t="shared" si="0"/>
        <v>0.6961141642472003</v>
      </c>
    </row>
    <row r="59" spans="1:6" s="4" customFormat="1" ht="19.5" customHeight="1">
      <c r="A59" s="33"/>
      <c r="B59" s="34" t="s">
        <v>29</v>
      </c>
      <c r="C59" s="35">
        <v>383242</v>
      </c>
      <c r="D59" s="35">
        <v>266268</v>
      </c>
      <c r="E59" s="36">
        <f t="shared" si="2"/>
        <v>116974</v>
      </c>
      <c r="F59" s="37">
        <f t="shared" si="0"/>
        <v>0.6947777122549199</v>
      </c>
    </row>
    <row r="60" spans="1:6" s="4" customFormat="1" ht="22.5" customHeight="1">
      <c r="A60" s="33"/>
      <c r="B60" s="46" t="s">
        <v>39</v>
      </c>
      <c r="C60" s="35">
        <v>2518</v>
      </c>
      <c r="D60" s="35">
        <v>2265</v>
      </c>
      <c r="E60" s="36">
        <f t="shared" si="2"/>
        <v>253</v>
      </c>
      <c r="F60" s="37">
        <f t="shared" si="0"/>
        <v>0.8995234312946783</v>
      </c>
    </row>
    <row r="61" spans="1:6" s="4" customFormat="1" ht="19.5" customHeight="1">
      <c r="A61" s="25">
        <v>2</v>
      </c>
      <c r="B61" s="26" t="s">
        <v>26</v>
      </c>
      <c r="C61" s="27">
        <f>SUM(C62:C65)</f>
        <v>23360</v>
      </c>
      <c r="D61" s="27">
        <f>SUM(D62:D65)</f>
        <v>5579</v>
      </c>
      <c r="E61" s="27">
        <f>SUM(E62:E65)</f>
        <v>17781</v>
      </c>
      <c r="F61" s="28">
        <f t="shared" si="0"/>
        <v>0.23882705479452054</v>
      </c>
    </row>
    <row r="62" spans="1:6" s="4" customFormat="1" ht="19.5" customHeight="1">
      <c r="A62" s="33"/>
      <c r="B62" s="34" t="s">
        <v>17</v>
      </c>
      <c r="C62" s="35">
        <v>2818</v>
      </c>
      <c r="D62" s="35">
        <v>816</v>
      </c>
      <c r="E62" s="36">
        <f>C62-D62</f>
        <v>2002</v>
      </c>
      <c r="F62" s="37">
        <f t="shared" si="0"/>
        <v>0.2895670688431512</v>
      </c>
    </row>
    <row r="63" spans="1:6" s="4" customFormat="1" ht="19.5" customHeight="1">
      <c r="A63" s="33"/>
      <c r="B63" s="34" t="s">
        <v>28</v>
      </c>
      <c r="C63" s="35">
        <v>19092</v>
      </c>
      <c r="D63" s="35">
        <v>3320</v>
      </c>
      <c r="E63" s="36">
        <f>C63-D63</f>
        <v>15772</v>
      </c>
      <c r="F63" s="37">
        <f t="shared" si="0"/>
        <v>0.17389482505761575</v>
      </c>
    </row>
    <row r="64" spans="1:6" s="4" customFormat="1" ht="19.5" customHeight="1">
      <c r="A64" s="33"/>
      <c r="B64" s="34" t="s">
        <v>43</v>
      </c>
      <c r="C64" s="35">
        <v>500</v>
      </c>
      <c r="D64" s="35">
        <v>493</v>
      </c>
      <c r="E64" s="36">
        <f>C64-D64</f>
        <v>7</v>
      </c>
      <c r="F64" s="37">
        <f t="shared" si="0"/>
        <v>0.986</v>
      </c>
    </row>
    <row r="65" spans="1:6" s="4" customFormat="1" ht="19.5" customHeight="1">
      <c r="A65" s="33"/>
      <c r="B65" s="34" t="s">
        <v>44</v>
      </c>
      <c r="C65" s="35">
        <v>950</v>
      </c>
      <c r="D65" s="35">
        <v>950</v>
      </c>
      <c r="E65" s="36">
        <f>C65-D65</f>
        <v>0</v>
      </c>
      <c r="F65" s="37">
        <f t="shared" si="0"/>
        <v>1</v>
      </c>
    </row>
    <row r="66" spans="1:6" s="4" customFormat="1" ht="19.5" customHeight="1">
      <c r="A66" s="25">
        <v>3</v>
      </c>
      <c r="B66" s="26" t="s">
        <v>27</v>
      </c>
      <c r="C66" s="27">
        <f>SUM(C67:C69)</f>
        <v>55818</v>
      </c>
      <c r="D66" s="27">
        <f>SUM(D67:D69)</f>
        <v>41250</v>
      </c>
      <c r="E66" s="27">
        <f>SUM(E67:E69)</f>
        <v>14568</v>
      </c>
      <c r="F66" s="28">
        <f t="shared" si="0"/>
        <v>0.7390089218531657</v>
      </c>
    </row>
    <row r="67" spans="1:6" s="4" customFormat="1" ht="19.5" customHeight="1">
      <c r="A67" s="33"/>
      <c r="B67" s="34" t="s">
        <v>50</v>
      </c>
      <c r="C67" s="35">
        <v>45026</v>
      </c>
      <c r="D67" s="35">
        <v>35330</v>
      </c>
      <c r="E67" s="36">
        <f>C67-D67</f>
        <v>9696</v>
      </c>
      <c r="F67" s="37">
        <f t="shared" si="0"/>
        <v>0.7846577532980944</v>
      </c>
    </row>
    <row r="68" spans="1:6" s="4" customFormat="1" ht="19.5" customHeight="1">
      <c r="A68" s="33"/>
      <c r="B68" s="34" t="s">
        <v>43</v>
      </c>
      <c r="C68" s="35">
        <v>311</v>
      </c>
      <c r="D68" s="35">
        <v>166</v>
      </c>
      <c r="E68" s="36">
        <f>C68-D68</f>
        <v>145</v>
      </c>
      <c r="F68" s="37">
        <f t="shared" si="0"/>
        <v>0.5337620578778135</v>
      </c>
    </row>
    <row r="69" spans="1:6" s="4" customFormat="1" ht="19.5" customHeight="1">
      <c r="A69" s="50"/>
      <c r="B69" s="51" t="s">
        <v>45</v>
      </c>
      <c r="C69" s="52">
        <v>10481</v>
      </c>
      <c r="D69" s="52">
        <v>5754</v>
      </c>
      <c r="E69" s="64">
        <f>C69-D69</f>
        <v>4727</v>
      </c>
      <c r="F69" s="53">
        <f t="shared" si="0"/>
        <v>0.5489934166587158</v>
      </c>
    </row>
    <row r="70" spans="1:6" s="1" customFormat="1" ht="19.5" customHeight="1">
      <c r="A70" s="12"/>
      <c r="B70" s="6"/>
      <c r="C70" s="7"/>
      <c r="D70" s="7"/>
      <c r="E70" s="8"/>
      <c r="F70" s="9"/>
    </row>
  </sheetData>
  <sheetProtection/>
  <mergeCells count="11">
    <mergeCell ref="A1:B1"/>
    <mergeCell ref="A2:B2"/>
    <mergeCell ref="F7:F8"/>
    <mergeCell ref="A3:F3"/>
    <mergeCell ref="A4:F4"/>
    <mergeCell ref="C7:C8"/>
    <mergeCell ref="D7:D8"/>
    <mergeCell ref="A7:A8"/>
    <mergeCell ref="B7:B8"/>
    <mergeCell ref="E7:E8"/>
    <mergeCell ref="D6:F6"/>
  </mergeCells>
  <printOptions/>
  <pageMargins left="0.3937007874015748" right="0" top="0.4330708661417323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Huong La Thi Gia</dc:creator>
  <cp:keywords/>
  <dc:description/>
  <cp:lastModifiedBy>Giang Truong Duy</cp:lastModifiedBy>
  <cp:lastPrinted>2018-12-21T00:59:57Z</cp:lastPrinted>
  <dcterms:created xsi:type="dcterms:W3CDTF">2014-11-03T07:38:04Z</dcterms:created>
  <dcterms:modified xsi:type="dcterms:W3CDTF">2018-12-21T07:50:13Z</dcterms:modified>
  <cp:category/>
  <cp:version/>
  <cp:contentType/>
  <cp:contentStatus/>
</cp:coreProperties>
</file>